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3" i="1" l="1"/>
  <c r="O12" i="1"/>
  <c r="O11" i="1"/>
  <c r="O9" i="1"/>
  <c r="O14" i="1"/>
  <c r="O18" i="1"/>
  <c r="O21" i="1"/>
  <c r="M13" i="1"/>
  <c r="M12" i="1"/>
  <c r="M11" i="1"/>
  <c r="M9" i="1"/>
  <c r="M14" i="1"/>
  <c r="AE14" i="1"/>
  <c r="AD14" i="1"/>
  <c r="AC14" i="1"/>
  <c r="AB14" i="1"/>
  <c r="AA14" i="1"/>
  <c r="D15" i="1" s="1"/>
  <c r="Z14" i="1"/>
  <c r="Y14" i="1"/>
  <c r="I20" i="1"/>
  <c r="X14" i="1"/>
  <c r="H20" i="1"/>
  <c r="W14" i="1"/>
  <c r="G20" i="1"/>
  <c r="V14" i="1"/>
  <c r="F20" i="1"/>
  <c r="U14" i="1"/>
  <c r="E20" i="1"/>
  <c r="T14" i="1"/>
  <c r="I19" i="1"/>
  <c r="S14" i="1"/>
  <c r="H19" i="1"/>
  <c r="R14" i="1"/>
  <c r="G19" i="1"/>
  <c r="Q14" i="1"/>
  <c r="F19" i="1"/>
  <c r="P14" i="1"/>
  <c r="E19" i="1"/>
  <c r="L14" i="1"/>
  <c r="K14" i="1"/>
  <c r="J14" i="1"/>
  <c r="I14" i="1"/>
  <c r="I18" i="1"/>
  <c r="H14" i="1"/>
  <c r="H18" i="1"/>
  <c r="G14" i="1"/>
  <c r="G18" i="1"/>
  <c r="G21" i="1"/>
  <c r="F14" i="1"/>
  <c r="F18" i="1"/>
  <c r="E14" i="1"/>
  <c r="E18" i="1"/>
  <c r="E21" i="1"/>
  <c r="N14" i="1"/>
  <c r="N18" i="1"/>
  <c r="K19" i="1"/>
  <c r="L19" i="1"/>
  <c r="K20" i="1"/>
  <c r="L20" i="1"/>
  <c r="N19" i="1"/>
  <c r="M19" i="1"/>
  <c r="N20" i="1"/>
  <c r="M20" i="1"/>
  <c r="F21" i="1"/>
  <c r="K21" i="1"/>
  <c r="K18" i="1"/>
  <c r="H21" i="1"/>
  <c r="L21" i="1"/>
  <c r="L18" i="1"/>
  <c r="M18" i="1"/>
  <c r="I21" i="1"/>
  <c r="N21" i="1"/>
  <c r="M21" i="1"/>
</calcChain>
</file>

<file path=xl/sharedStrings.xml><?xml version="1.0" encoding="utf-8"?>
<sst xmlns="http://schemas.openxmlformats.org/spreadsheetml/2006/main" count="99" uniqueCount="64">
  <si>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</si>
  <si>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</si>
  <si>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</si>
  <si>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</si>
  <si>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</si>
  <si>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</si>
  <si>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</si>
  <si>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</si>
  <si>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</si>
  <si>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</si>
  <si>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</si>
  <si>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</si>
  <si>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</si>
  <si>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</si>
  <si>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</si>
  <si>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</si>
  <si>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</si>
  <si>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</si>
  <si>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</si>
  <si>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</si>
  <si>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</si>
  <si>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</si>
  <si>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</si>
  <si>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</si>
  <si>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</si>
  <si>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</si>
  <si>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</si>
  <si>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</si>
  <si>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</si>
  <si>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</si>
  <si>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</si>
  <si>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</si>
  <si>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</si>
  <si>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</si>
  <si>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</si>
  <si>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Tiina Viinikanoja</t>
  </si>
  <si>
    <t>2.</t>
  </si>
  <si>
    <t>Lippo</t>
  </si>
  <si>
    <t>play off</t>
  </si>
  <si>
    <t>TyTe</t>
  </si>
  <si>
    <t>ykköspesis</t>
  </si>
  <si>
    <t>karsintasarja</t>
  </si>
  <si>
    <t>8.</t>
  </si>
  <si>
    <t>6.</t>
  </si>
  <si>
    <t>14.1.1978</t>
  </si>
  <si>
    <t>Lippo = Oulun Lippo  (1955)</t>
  </si>
  <si>
    <t>TyTe = Tyrnävän Tempaus  (1922)</t>
  </si>
  <si>
    <t>ENSIMMÄISET</t>
  </si>
  <si>
    <t>Ottelu</t>
  </si>
  <si>
    <t>1.  ottelu</t>
  </si>
  <si>
    <t>Lyöty juoksu</t>
  </si>
  <si>
    <t>Tuotu juoksu</t>
  </si>
  <si>
    <t>Kunnari</t>
  </si>
  <si>
    <t>05.08. 1999  Lippo - Kirittäret  1-0  (3-1, 9-9)</t>
  </si>
  <si>
    <t xml:space="preserve">  21 v   6 kk 22 pv</t>
  </si>
  <si>
    <t>5.  ottelu</t>
  </si>
  <si>
    <t>12.09. 1999  Lippo - SiiPe  0-1  (1-3, 3-3)</t>
  </si>
  <si>
    <t xml:space="preserve">  21 v   7 kk 29 pv</t>
  </si>
  <si>
    <t>16.08. 2000  ViPa - TyTe  1-0  (4-1, 2-2)</t>
  </si>
  <si>
    <t>6.  ottelu</t>
  </si>
  <si>
    <t xml:space="preserve">  22 v   7 kk   2 pv</t>
  </si>
  <si>
    <t>31.  ottelu</t>
  </si>
  <si>
    <t>24.07. 2002  PattU - TyTe  2-1  (1-10, 3-2, 2-1)</t>
  </si>
  <si>
    <t xml:space="preserve">  24 v   6 kk 10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</si>
</sst>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5" borderId="3" xfId="0" applyFont="1" applyFill="1" applyBorder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165" fontId="1" fillId="7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8.855468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1">
        <v>1995</v>
      </c>
      <c r="C4" s="61"/>
      <c r="D4" s="60" t="s">
        <v>39</v>
      </c>
      <c r="E4" s="61"/>
      <c r="F4" s="62" t="s">
        <v>40</v>
      </c>
      <c r="G4" s="65"/>
      <c r="H4" s="64"/>
      <c r="I4" s="61"/>
      <c r="J4" s="61"/>
      <c r="K4" s="61"/>
      <c r="L4" s="61"/>
      <c r="M4" s="61"/>
      <c r="N4" s="67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1">
        <v>1996</v>
      </c>
      <c r="C5" s="61"/>
      <c r="D5" s="60" t="s">
        <v>39</v>
      </c>
      <c r="E5" s="61"/>
      <c r="F5" s="62" t="s">
        <v>40</v>
      </c>
      <c r="G5" s="65"/>
      <c r="H5" s="64"/>
      <c r="I5" s="61"/>
      <c r="J5" s="61"/>
      <c r="K5" s="61"/>
      <c r="L5" s="61"/>
      <c r="M5" s="61"/>
      <c r="N5" s="67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1">
        <v>1997</v>
      </c>
      <c r="C6" s="61"/>
      <c r="D6" s="60" t="s">
        <v>39</v>
      </c>
      <c r="E6" s="61"/>
      <c r="F6" s="62" t="s">
        <v>40</v>
      </c>
      <c r="G6" s="65"/>
      <c r="H6" s="64"/>
      <c r="I6" s="61"/>
      <c r="J6" s="61"/>
      <c r="K6" s="61"/>
      <c r="L6" s="61"/>
      <c r="M6" s="61"/>
      <c r="N6" s="67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61">
        <v>1998</v>
      </c>
      <c r="C7" s="61"/>
      <c r="D7" s="60" t="s">
        <v>39</v>
      </c>
      <c r="E7" s="61"/>
      <c r="F7" s="62" t="s">
        <v>40</v>
      </c>
      <c r="G7" s="65"/>
      <c r="H7" s="64"/>
      <c r="I7" s="61"/>
      <c r="J7" s="61"/>
      <c r="K7" s="61"/>
      <c r="L7" s="61"/>
      <c r="M7" s="61"/>
      <c r="N7" s="61"/>
      <c r="O7" s="37">
        <v>0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61">
        <v>1999</v>
      </c>
      <c r="C8" s="61"/>
      <c r="D8" s="60" t="s">
        <v>39</v>
      </c>
      <c r="E8" s="61"/>
      <c r="F8" s="62" t="s">
        <v>40</v>
      </c>
      <c r="G8" s="65"/>
      <c r="H8" s="64"/>
      <c r="I8" s="61"/>
      <c r="J8" s="61"/>
      <c r="K8" s="61"/>
      <c r="L8" s="61"/>
      <c r="M8" s="61"/>
      <c r="N8" s="61"/>
      <c r="O8" s="37">
        <v>0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1999</v>
      </c>
      <c r="C9" s="27" t="s">
        <v>36</v>
      </c>
      <c r="D9" s="29" t="s">
        <v>37</v>
      </c>
      <c r="E9" s="27">
        <v>1</v>
      </c>
      <c r="F9" s="27">
        <v>0</v>
      </c>
      <c r="G9" s="27">
        <v>0</v>
      </c>
      <c r="H9" s="27">
        <v>0</v>
      </c>
      <c r="I9" s="27">
        <v>2</v>
      </c>
      <c r="J9" s="27">
        <v>0</v>
      </c>
      <c r="K9" s="27">
        <v>0</v>
      </c>
      <c r="L9" s="27">
        <v>2</v>
      </c>
      <c r="M9" s="27">
        <f>PRODUCT(F9+G9)</f>
        <v>0</v>
      </c>
      <c r="N9" s="30">
        <v>0.25</v>
      </c>
      <c r="O9" s="37">
        <f>PRODUCT(I9/N9)</f>
        <v>8</v>
      </c>
      <c r="P9" s="27">
        <v>4</v>
      </c>
      <c r="Q9" s="27">
        <v>0</v>
      </c>
      <c r="R9" s="27">
        <v>0</v>
      </c>
      <c r="S9" s="27">
        <v>1</v>
      </c>
      <c r="T9" s="27">
        <v>5</v>
      </c>
      <c r="U9" s="28"/>
      <c r="V9" s="28"/>
      <c r="W9" s="28"/>
      <c r="X9" s="28"/>
      <c r="Y9" s="28"/>
      <c r="Z9" s="27"/>
      <c r="AA9" s="27"/>
      <c r="AB9" s="27"/>
      <c r="AC9" s="27"/>
      <c r="AD9" s="27">
        <v>1</v>
      </c>
      <c r="AE9" s="27"/>
      <c r="AF9" s="14" t="s">
        <v>38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61">
        <v>2000</v>
      </c>
      <c r="C10" s="61"/>
      <c r="D10" s="60" t="s">
        <v>39</v>
      </c>
      <c r="E10" s="61"/>
      <c r="F10" s="62" t="s">
        <v>40</v>
      </c>
      <c r="G10" s="65"/>
      <c r="H10" s="64"/>
      <c r="I10" s="61"/>
      <c r="J10" s="61"/>
      <c r="K10" s="61"/>
      <c r="L10" s="61"/>
      <c r="M10" s="61"/>
      <c r="N10" s="61"/>
      <c r="O10" s="37">
        <v>0</v>
      </c>
      <c r="P10" s="27"/>
      <c r="Q10" s="27"/>
      <c r="R10" s="27"/>
      <c r="S10" s="27"/>
      <c r="T10" s="27"/>
      <c r="U10" s="28">
        <v>7</v>
      </c>
      <c r="V10" s="28">
        <v>0</v>
      </c>
      <c r="W10" s="28">
        <v>7</v>
      </c>
      <c r="X10" s="28">
        <v>6</v>
      </c>
      <c r="Y10" s="28">
        <v>36</v>
      </c>
      <c r="Z10" s="27"/>
      <c r="AA10" s="27"/>
      <c r="AB10" s="27"/>
      <c r="AC10" s="27"/>
      <c r="AD10" s="27"/>
      <c r="AE10" s="27"/>
      <c r="AF10" s="63" t="s">
        <v>41</v>
      </c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2001</v>
      </c>
      <c r="C11" s="27" t="s">
        <v>42</v>
      </c>
      <c r="D11" s="29" t="s">
        <v>39</v>
      </c>
      <c r="E11" s="27">
        <v>24</v>
      </c>
      <c r="F11" s="27">
        <v>0</v>
      </c>
      <c r="G11" s="27">
        <v>12</v>
      </c>
      <c r="H11" s="27">
        <v>9</v>
      </c>
      <c r="I11" s="27">
        <v>90</v>
      </c>
      <c r="J11" s="27">
        <v>6</v>
      </c>
      <c r="K11" s="27">
        <v>26</v>
      </c>
      <c r="L11" s="27">
        <v>46</v>
      </c>
      <c r="M11" s="27">
        <f>PRODUCT(F11+G11)</f>
        <v>12</v>
      </c>
      <c r="N11" s="30">
        <v>0.6</v>
      </c>
      <c r="O11" s="37">
        <f>PRODUCT(I11/N11)</f>
        <v>150</v>
      </c>
      <c r="P11" s="27">
        <v>3</v>
      </c>
      <c r="Q11" s="27">
        <v>0</v>
      </c>
      <c r="R11" s="27">
        <v>1</v>
      </c>
      <c r="S11" s="27">
        <v>2</v>
      </c>
      <c r="T11" s="27">
        <v>8</v>
      </c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 t="s">
        <v>38</v>
      </c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2002</v>
      </c>
      <c r="C12" s="27" t="s">
        <v>43</v>
      </c>
      <c r="D12" s="29" t="s">
        <v>39</v>
      </c>
      <c r="E12" s="27">
        <v>24</v>
      </c>
      <c r="F12" s="27">
        <v>1</v>
      </c>
      <c r="G12" s="27">
        <v>3</v>
      </c>
      <c r="H12" s="27">
        <v>15</v>
      </c>
      <c r="I12" s="27">
        <v>73</v>
      </c>
      <c r="J12" s="27">
        <v>13</v>
      </c>
      <c r="K12" s="27">
        <v>38</v>
      </c>
      <c r="L12" s="27">
        <v>18</v>
      </c>
      <c r="M12" s="27">
        <f>PRODUCT(F12+G12)</f>
        <v>4</v>
      </c>
      <c r="N12" s="30">
        <v>0.50700000000000001</v>
      </c>
      <c r="O12" s="37">
        <f>PRODUCT(I12/N12)</f>
        <v>143.98422090729784</v>
      </c>
      <c r="P12" s="27">
        <v>4</v>
      </c>
      <c r="Q12" s="27">
        <v>0</v>
      </c>
      <c r="R12" s="27">
        <v>0</v>
      </c>
      <c r="S12" s="27">
        <v>1</v>
      </c>
      <c r="T12" s="27">
        <v>11</v>
      </c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 t="s">
        <v>38</v>
      </c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7">
        <v>2003</v>
      </c>
      <c r="C13" s="27" t="s">
        <v>36</v>
      </c>
      <c r="D13" s="29" t="s">
        <v>39</v>
      </c>
      <c r="E13" s="27">
        <v>20</v>
      </c>
      <c r="F13" s="27">
        <v>1</v>
      </c>
      <c r="G13" s="27">
        <v>7</v>
      </c>
      <c r="H13" s="27">
        <v>16</v>
      </c>
      <c r="I13" s="27">
        <v>72</v>
      </c>
      <c r="J13" s="27">
        <v>20</v>
      </c>
      <c r="K13" s="27">
        <v>25</v>
      </c>
      <c r="L13" s="27">
        <v>19</v>
      </c>
      <c r="M13" s="27">
        <f>PRODUCT(F13+G13)</f>
        <v>8</v>
      </c>
      <c r="N13" s="30">
        <v>0.59</v>
      </c>
      <c r="O13" s="37">
        <f>PRODUCT(I13/N13)</f>
        <v>122.03389830508475</v>
      </c>
      <c r="P13" s="27">
        <v>14</v>
      </c>
      <c r="Q13" s="27">
        <v>0</v>
      </c>
      <c r="R13" s="27">
        <v>1</v>
      </c>
      <c r="S13" s="27">
        <v>1</v>
      </c>
      <c r="T13" s="27">
        <v>31</v>
      </c>
      <c r="U13" s="28"/>
      <c r="V13" s="28"/>
      <c r="W13" s="28"/>
      <c r="X13" s="28"/>
      <c r="Y13" s="28"/>
      <c r="Z13" s="27"/>
      <c r="AA13" s="27"/>
      <c r="AB13" s="27"/>
      <c r="AC13" s="27"/>
      <c r="AD13" s="27">
        <v>1</v>
      </c>
      <c r="AE13" s="27"/>
      <c r="AF13" s="14" t="s">
        <v>38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0">SUM(E9:E13)</f>
        <v>69</v>
      </c>
      <c r="F14" s="19">
        <f t="shared" si="0"/>
        <v>2</v>
      </c>
      <c r="G14" s="19">
        <f t="shared" si="0"/>
        <v>22</v>
      </c>
      <c r="H14" s="19">
        <f t="shared" si="0"/>
        <v>40</v>
      </c>
      <c r="I14" s="19">
        <f t="shared" si="0"/>
        <v>237</v>
      </c>
      <c r="J14" s="19">
        <f t="shared" si="0"/>
        <v>39</v>
      </c>
      <c r="K14" s="19">
        <f t="shared" si="0"/>
        <v>89</v>
      </c>
      <c r="L14" s="19">
        <f t="shared" si="0"/>
        <v>85</v>
      </c>
      <c r="M14" s="19">
        <f t="shared" si="0"/>
        <v>24</v>
      </c>
      <c r="N14" s="31">
        <f>PRODUCT(I14/O14)</f>
        <v>0.55893837848304595</v>
      </c>
      <c r="O14" s="32">
        <f t="shared" ref="O14:AE14" si="1">SUM(O9:O13)</f>
        <v>424.0181192123826</v>
      </c>
      <c r="P14" s="19">
        <f t="shared" si="1"/>
        <v>25</v>
      </c>
      <c r="Q14" s="19">
        <f t="shared" si="1"/>
        <v>0</v>
      </c>
      <c r="R14" s="19">
        <f t="shared" si="1"/>
        <v>2</v>
      </c>
      <c r="S14" s="19">
        <f t="shared" si="1"/>
        <v>5</v>
      </c>
      <c r="T14" s="19">
        <f t="shared" si="1"/>
        <v>55</v>
      </c>
      <c r="U14" s="19">
        <f t="shared" si="1"/>
        <v>7</v>
      </c>
      <c r="V14" s="19">
        <f t="shared" si="1"/>
        <v>0</v>
      </c>
      <c r="W14" s="19">
        <f t="shared" si="1"/>
        <v>7</v>
      </c>
      <c r="X14" s="19">
        <f t="shared" si="1"/>
        <v>6</v>
      </c>
      <c r="Y14" s="19">
        <f t="shared" si="1"/>
        <v>36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2</v>
      </c>
      <c r="AE14" s="19">
        <f t="shared" si="1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9" t="s">
        <v>2</v>
      </c>
      <c r="C15" s="33"/>
      <c r="D15" s="34">
        <f>SUM(F14:H14)+((I14-F14-G14)/3)+(E14/3)+(Z14*25)+(AA14*25)+(AB14*10)+(AC14*25)+(AD14*20)+(AE14*15)-20</f>
        <v>178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6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25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16</v>
      </c>
      <c r="C17" s="40"/>
      <c r="D17" s="40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1" t="s">
        <v>33</v>
      </c>
      <c r="O17" s="25"/>
      <c r="P17" s="41" t="s">
        <v>47</v>
      </c>
      <c r="Q17" s="13"/>
      <c r="R17" s="13"/>
      <c r="S17" s="13"/>
      <c r="T17" s="68"/>
      <c r="U17" s="68"/>
      <c r="V17" s="68"/>
      <c r="W17" s="68"/>
      <c r="X17" s="68"/>
      <c r="Y17" s="13"/>
      <c r="Z17" s="13"/>
      <c r="AA17" s="13"/>
      <c r="AB17" s="12"/>
      <c r="AC17" s="13"/>
      <c r="AD17" s="13"/>
      <c r="AE17" s="13"/>
      <c r="AF17" s="69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1" t="s">
        <v>17</v>
      </c>
      <c r="C18" s="13"/>
      <c r="D18" s="42"/>
      <c r="E18" s="27">
        <f>PRODUCT(E14)</f>
        <v>69</v>
      </c>
      <c r="F18" s="27">
        <f>PRODUCT(F14)</f>
        <v>2</v>
      </c>
      <c r="G18" s="27">
        <f>PRODUCT(G14)</f>
        <v>22</v>
      </c>
      <c r="H18" s="27">
        <f>PRODUCT(H14)</f>
        <v>40</v>
      </c>
      <c r="I18" s="27">
        <f>PRODUCT(I14)</f>
        <v>237</v>
      </c>
      <c r="J18" s="1"/>
      <c r="K18" s="43">
        <f>PRODUCT((F18+G18)/E18)</f>
        <v>0.34782608695652173</v>
      </c>
      <c r="L18" s="43">
        <f>PRODUCT(H18/E18)</f>
        <v>0.57971014492753625</v>
      </c>
      <c r="M18" s="43">
        <f>PRODUCT(I18/E18)</f>
        <v>3.4347826086956523</v>
      </c>
      <c r="N18" s="30">
        <f>PRODUCT(N14)</f>
        <v>0.55893837848304595</v>
      </c>
      <c r="O18" s="25">
        <f>PRODUCT(O14)</f>
        <v>424.0181192123826</v>
      </c>
      <c r="P18" s="70" t="s">
        <v>48</v>
      </c>
      <c r="Q18" s="71"/>
      <c r="R18" s="71"/>
      <c r="S18" s="72" t="s">
        <v>53</v>
      </c>
      <c r="T18" s="72"/>
      <c r="U18" s="72"/>
      <c r="V18" s="72"/>
      <c r="W18" s="72"/>
      <c r="X18" s="72"/>
      <c r="Y18" s="72"/>
      <c r="Z18" s="72"/>
      <c r="AA18" s="72"/>
      <c r="AB18" s="73"/>
      <c r="AC18" s="72"/>
      <c r="AD18" s="74" t="s">
        <v>49</v>
      </c>
      <c r="AE18" s="74"/>
      <c r="AF18" s="75" t="s">
        <v>54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4" t="s">
        <v>18</v>
      </c>
      <c r="C19" s="45"/>
      <c r="D19" s="46"/>
      <c r="E19" s="27">
        <f>PRODUCT(P14)</f>
        <v>25</v>
      </c>
      <c r="F19" s="27">
        <f>PRODUCT(Q14)</f>
        <v>0</v>
      </c>
      <c r="G19" s="27">
        <f>PRODUCT(R14)</f>
        <v>2</v>
      </c>
      <c r="H19" s="27">
        <f>PRODUCT(S14)</f>
        <v>5</v>
      </c>
      <c r="I19" s="27">
        <f>PRODUCT(T14)</f>
        <v>55</v>
      </c>
      <c r="J19" s="1"/>
      <c r="K19" s="43">
        <f>PRODUCT((F19+G19)/E19)</f>
        <v>0.08</v>
      </c>
      <c r="L19" s="43">
        <f>PRODUCT(H19/E19)</f>
        <v>0.2</v>
      </c>
      <c r="M19" s="43">
        <f>PRODUCT(I19/E19)</f>
        <v>2.2000000000000002</v>
      </c>
      <c r="N19" s="30">
        <f>PRODUCT(I19/O19)</f>
        <v>0.40740740740740738</v>
      </c>
      <c r="O19" s="25">
        <v>135</v>
      </c>
      <c r="P19" s="76" t="s">
        <v>50</v>
      </c>
      <c r="Q19" s="77"/>
      <c r="R19" s="77"/>
      <c r="S19" s="78" t="s">
        <v>58</v>
      </c>
      <c r="T19" s="78"/>
      <c r="U19" s="78"/>
      <c r="V19" s="78"/>
      <c r="W19" s="78"/>
      <c r="X19" s="78"/>
      <c r="Y19" s="78"/>
      <c r="Z19" s="78"/>
      <c r="AA19" s="78"/>
      <c r="AB19" s="79"/>
      <c r="AC19" s="78"/>
      <c r="AD19" s="80" t="s">
        <v>59</v>
      </c>
      <c r="AE19" s="80"/>
      <c r="AF19" s="81" t="s">
        <v>60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7" t="s">
        <v>19</v>
      </c>
      <c r="C20" s="48"/>
      <c r="D20" s="49"/>
      <c r="E20" s="28">
        <f>PRODUCT(U14)</f>
        <v>7</v>
      </c>
      <c r="F20" s="28">
        <f>PRODUCT(V14)</f>
        <v>0</v>
      </c>
      <c r="G20" s="28">
        <f>PRODUCT(W14)</f>
        <v>7</v>
      </c>
      <c r="H20" s="28">
        <f>PRODUCT(X14)</f>
        <v>6</v>
      </c>
      <c r="I20" s="28">
        <f>PRODUCT(Y14)</f>
        <v>36</v>
      </c>
      <c r="J20" s="1"/>
      <c r="K20" s="50">
        <f>PRODUCT((F20+G20)/E20)</f>
        <v>1</v>
      </c>
      <c r="L20" s="50">
        <f>PRODUCT(H20/E20)</f>
        <v>0.8571428571428571</v>
      </c>
      <c r="M20" s="50">
        <f>PRODUCT(I20/E20)</f>
        <v>5.1428571428571432</v>
      </c>
      <c r="N20" s="51">
        <f>PRODUCT(I20/O20)</f>
        <v>0.61016949152542377</v>
      </c>
      <c r="O20" s="25">
        <v>59</v>
      </c>
      <c r="P20" s="76" t="s">
        <v>51</v>
      </c>
      <c r="Q20" s="77"/>
      <c r="R20" s="77"/>
      <c r="S20" s="78" t="s">
        <v>56</v>
      </c>
      <c r="T20" s="78"/>
      <c r="U20" s="78"/>
      <c r="V20" s="78"/>
      <c r="W20" s="78"/>
      <c r="X20" s="78"/>
      <c r="Y20" s="78"/>
      <c r="Z20" s="78"/>
      <c r="AA20" s="78"/>
      <c r="AB20" s="79"/>
      <c r="AC20" s="78"/>
      <c r="AD20" s="80" t="s">
        <v>55</v>
      </c>
      <c r="AE20" s="80"/>
      <c r="AF20" s="81" t="s">
        <v>57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2" t="s">
        <v>20</v>
      </c>
      <c r="C21" s="53"/>
      <c r="D21" s="54"/>
      <c r="E21" s="19">
        <f>SUM(E18:E20)</f>
        <v>101</v>
      </c>
      <c r="F21" s="19">
        <f>SUM(F18:F20)</f>
        <v>2</v>
      </c>
      <c r="G21" s="19">
        <f>SUM(G18:G20)</f>
        <v>31</v>
      </c>
      <c r="H21" s="19">
        <f>SUM(H18:H20)</f>
        <v>51</v>
      </c>
      <c r="I21" s="19">
        <f>SUM(I18:I20)</f>
        <v>328</v>
      </c>
      <c r="J21" s="1"/>
      <c r="K21" s="55">
        <f>PRODUCT((F21+G21)/E21)</f>
        <v>0.32673267326732675</v>
      </c>
      <c r="L21" s="55">
        <f>PRODUCT(H21/E21)</f>
        <v>0.50495049504950495</v>
      </c>
      <c r="M21" s="55">
        <f>PRODUCT(I21/E21)</f>
        <v>3.2475247524752477</v>
      </c>
      <c r="N21" s="31">
        <f>PRODUCT(I21/O21)</f>
        <v>0.53072877607215019</v>
      </c>
      <c r="O21" s="25">
        <f>SUM(O18:O20)</f>
        <v>618.01811921238254</v>
      </c>
      <c r="P21" s="82" t="s">
        <v>52</v>
      </c>
      <c r="Q21" s="83"/>
      <c r="R21" s="83"/>
      <c r="S21" s="84" t="s">
        <v>62</v>
      </c>
      <c r="T21" s="84"/>
      <c r="U21" s="84"/>
      <c r="V21" s="84"/>
      <c r="W21" s="84"/>
      <c r="X21" s="84"/>
      <c r="Y21" s="84"/>
      <c r="Z21" s="84"/>
      <c r="AA21" s="84"/>
      <c r="AB21" s="85"/>
      <c r="AC21" s="84"/>
      <c r="AD21" s="86" t="s">
        <v>61</v>
      </c>
      <c r="AE21" s="86"/>
      <c r="AF21" s="87" t="s">
        <v>63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 t="s">
        <v>34</v>
      </c>
      <c r="C23" s="1"/>
      <c r="D23" s="66" t="s">
        <v>45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 t="s">
        <v>46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6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57"/>
      <c r="AI35" s="57"/>
      <c r="AJ35" s="57"/>
      <c r="AK35" s="57"/>
      <c r="AL35" s="57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57"/>
      <c r="AI36" s="57"/>
      <c r="AJ36" s="57"/>
      <c r="AK36" s="57"/>
      <c r="AL36" s="57"/>
    </row>
    <row r="37" spans="1:38" ht="15" customHeight="1" x14ac:dyDescent="0.25">
      <c r="A37" s="5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</row>
    <row r="38" spans="1:38" ht="15" customHeight="1" x14ac:dyDescent="0.25">
      <c r="A38" s="5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</row>
    <row r="39" spans="1:38" ht="15" customHeight="1" x14ac:dyDescent="0.25">
      <c r="A39" s="5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</row>
    <row r="40" spans="1:38" ht="15" customHeight="1" x14ac:dyDescent="0.25">
      <c r="A40" s="58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16:32" ht="15" customHeight="1" x14ac:dyDescent="0.25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16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16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16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6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6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6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16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16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16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16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16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16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16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16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16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2019-02-02T15:12:08Z</dcterms:modified>
</cp:coreProperties>
</file>